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00880474\AppData\Local\Microsoft\Windows\INetCache\Content.Outlook\XCDXRPE4\"/>
    </mc:Choice>
  </mc:AlternateContent>
  <xr:revisionPtr revIDLastSave="0" documentId="13_ncr:1_{CBA4C5D2-A1B5-4DB0-8888-2189CFB82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</sheets>
  <definedNames>
    <definedName name="_xlnm.Print_Titles" localSheetId="0">Tabelle1!$37:$37</definedName>
    <definedName name="ersteleerespalte">Tabelle1!#REF!</definedName>
    <definedName name="ReportEnde">Tabelle1!#REF!</definedName>
    <definedName name="Tablewindow">Tabelle1!#REF!</definedName>
    <definedName name="Ueberschrift">Tabelle1!#REF!</definedName>
    <definedName name="Ueberschrift2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E38" i="1"/>
  <c r="C38" i="1"/>
  <c r="I39" i="1"/>
  <c r="E39" i="1"/>
  <c r="C39" i="1"/>
  <c r="I40" i="1"/>
  <c r="K40" i="1" s="1"/>
  <c r="E40" i="1"/>
  <c r="C40" i="1"/>
  <c r="H68" i="1"/>
  <c r="E68" i="1"/>
  <c r="H67" i="1"/>
  <c r="E67" i="1"/>
  <c r="H66" i="1"/>
  <c r="E66" i="1"/>
  <c r="C66" i="1"/>
  <c r="H65" i="1"/>
  <c r="E65" i="1"/>
  <c r="C65" i="1"/>
  <c r="H64" i="1"/>
  <c r="E64" i="1"/>
  <c r="C64" i="1"/>
  <c r="H63" i="1"/>
  <c r="E63" i="1"/>
  <c r="H62" i="1"/>
  <c r="E62" i="1"/>
  <c r="C62" i="1"/>
  <c r="H61" i="1"/>
  <c r="E61" i="1"/>
  <c r="C61" i="1"/>
  <c r="H60" i="1"/>
  <c r="E60" i="1"/>
  <c r="C60" i="1"/>
  <c r="H59" i="1"/>
  <c r="E59" i="1"/>
  <c r="C59" i="1"/>
  <c r="H58" i="1"/>
  <c r="E58" i="1"/>
  <c r="C58" i="1"/>
  <c r="H57" i="1"/>
  <c r="E57" i="1"/>
  <c r="C57" i="1"/>
  <c r="H56" i="1"/>
  <c r="E56" i="1"/>
  <c r="C56" i="1"/>
  <c r="H55" i="1"/>
  <c r="E55" i="1"/>
  <c r="C55" i="1"/>
  <c r="H54" i="1"/>
  <c r="E54" i="1"/>
  <c r="C54" i="1"/>
  <c r="H53" i="1"/>
  <c r="E53" i="1"/>
  <c r="C53" i="1"/>
  <c r="H52" i="1"/>
  <c r="E52" i="1"/>
  <c r="C52" i="1"/>
  <c r="H51" i="1"/>
  <c r="E51" i="1"/>
  <c r="C51" i="1"/>
  <c r="H50" i="1"/>
  <c r="E50" i="1"/>
  <c r="C50" i="1"/>
  <c r="H49" i="1"/>
  <c r="E49" i="1"/>
  <c r="C49" i="1"/>
  <c r="H48" i="1"/>
  <c r="E48" i="1"/>
  <c r="C48" i="1"/>
  <c r="H47" i="1"/>
  <c r="E47" i="1"/>
  <c r="C47" i="1"/>
  <c r="H46" i="1"/>
  <c r="E46" i="1"/>
  <c r="C46" i="1"/>
  <c r="H45" i="1"/>
  <c r="E45" i="1"/>
  <c r="C45" i="1"/>
  <c r="H44" i="1"/>
  <c r="E44" i="1"/>
  <c r="C44" i="1"/>
  <c r="H43" i="1"/>
  <c r="E43" i="1"/>
  <c r="C43" i="1"/>
  <c r="H42" i="1"/>
  <c r="E42" i="1"/>
  <c r="C42" i="1"/>
  <c r="H41" i="1"/>
  <c r="E41" i="1"/>
  <c r="C41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K58" i="1" s="1"/>
  <c r="I59" i="1"/>
  <c r="I60" i="1"/>
  <c r="I61" i="1"/>
  <c r="I62" i="1"/>
  <c r="I63" i="1"/>
  <c r="I64" i="1"/>
  <c r="I65" i="1"/>
  <c r="I66" i="1"/>
  <c r="I67" i="1"/>
  <c r="I68" i="1"/>
  <c r="D69" i="1"/>
  <c r="K41" i="1"/>
  <c r="K68" i="1"/>
  <c r="K43" i="1"/>
  <c r="K44" i="1"/>
  <c r="K46" i="1"/>
  <c r="K47" i="1"/>
  <c r="K49" i="1"/>
  <c r="K50" i="1"/>
  <c r="K51" i="1"/>
  <c r="K52" i="1"/>
  <c r="K55" i="1"/>
  <c r="K56" i="1"/>
  <c r="K59" i="1"/>
  <c r="K61" i="1"/>
  <c r="K63" i="1"/>
  <c r="K64" i="1"/>
  <c r="K66" i="1"/>
  <c r="K67" i="1"/>
  <c r="K42" i="1"/>
</calcChain>
</file>

<file path=xl/sharedStrings.xml><?xml version="1.0" encoding="utf-8"?>
<sst xmlns="http://schemas.openxmlformats.org/spreadsheetml/2006/main" count="76" uniqueCount="55">
  <si>
    <t>Lagerort</t>
  </si>
  <si>
    <t>Gemeindewald Erligheim</t>
  </si>
  <si>
    <t>Brennholz-lang</t>
  </si>
  <si>
    <t xml:space="preserve">HOLZLISTE </t>
  </si>
  <si>
    <t>Mindest-
gebot</t>
  </si>
  <si>
    <t>Rabatt
%</t>
  </si>
  <si>
    <t>Los 
Nr.</t>
  </si>
  <si>
    <t>Haupt-
holzart</t>
  </si>
  <si>
    <t>Stk gez.</t>
  </si>
  <si>
    <t>Stk gem.</t>
  </si>
  <si>
    <t>Aufn
 Nr.</t>
  </si>
  <si>
    <t xml:space="preserve">Details und Lage siehe Karte </t>
  </si>
  <si>
    <t>An Sonntagen ist das Befahren der Waldwege mit Kfz verboten</t>
  </si>
  <si>
    <t>Menge ca.</t>
  </si>
  <si>
    <t>Einheit</t>
  </si>
  <si>
    <t>Befahren der Waldwege nur zur Kaufbesichtigung und Aufarbeitung und auf eigene Gefahr</t>
  </si>
  <si>
    <t>Normal-preis 95€/fm</t>
  </si>
  <si>
    <t>Rettungspunkt: LB-L-1004 Parkplatz Krappenberg, siehe Karte</t>
  </si>
  <si>
    <t>Landstraße Freudental - Bönnigheim am Abzweig Richtung Tripsdrilll/Cleebronn</t>
  </si>
  <si>
    <t>Bürgerhaus "Vordere Kelter", Hauptstr.11, Erligheim</t>
  </si>
  <si>
    <t>Summe</t>
  </si>
  <si>
    <t>Hartlaubholz</t>
  </si>
  <si>
    <t>Nr + Markierungen = neonorange</t>
  </si>
  <si>
    <t>Los
Nr</t>
  </si>
  <si>
    <t>Haupt-
olzart</t>
  </si>
  <si>
    <t>EH</t>
  </si>
  <si>
    <t>Lagerort, 
Beschreibung</t>
  </si>
  <si>
    <t>Buche</t>
  </si>
  <si>
    <t>RG = Rückegasse</t>
  </si>
  <si>
    <t>150-01 bis -33</t>
  </si>
  <si>
    <t>Aufarbeitung von Hand, baumfallende Längen</t>
  </si>
  <si>
    <t>Kiefer</t>
  </si>
  <si>
    <t>*) Kronenpolter ist konzentriert auf einen Haufen gepoltertes Kronenholz</t>
  </si>
  <si>
    <t>Holzverkauf  Di, 2. Dez. 2025 - 18:30</t>
  </si>
  <si>
    <t>A.Leibold-Weg. Kronenpolter+FL entlang Weg</t>
  </si>
  <si>
    <t>A.Leibold-Weg. Kronenpolter</t>
  </si>
  <si>
    <t>A.Leibold-Weg. FL entlang Weg</t>
  </si>
  <si>
    <t>Buche+Fichte</t>
  </si>
  <si>
    <t>A.Leibold-Weg. 2 Kronenpolter</t>
  </si>
  <si>
    <t>Ob. Habertsauweg. 10m tiefer Streifen entl Weg. RG 47-49</t>
  </si>
  <si>
    <t>Wengertweg. Kronenpolter. RG 45</t>
  </si>
  <si>
    <t>Wengertweg. Kronenpolter. RG 44</t>
  </si>
  <si>
    <t>Wengertweg. FL . RG 47</t>
  </si>
  <si>
    <t>Nadelholz</t>
  </si>
  <si>
    <t>Vogelsangweg, ehem Deponie. 30m breiter Streifen RG 5-6</t>
  </si>
  <si>
    <t>Eiche</t>
  </si>
  <si>
    <t xml:space="preserve">Vogelsangweg. Kronenpolter. </t>
  </si>
  <si>
    <t>Vogelsangweg. FL gegenüber RG 1</t>
  </si>
  <si>
    <t>Flächenlose + Kronenpolter* 601-616</t>
  </si>
  <si>
    <t>Erlensumpfweg</t>
  </si>
  <si>
    <t>148-90 bis -92</t>
  </si>
  <si>
    <t>Buche+Eiche</t>
  </si>
  <si>
    <t>aus aktueller Holzernte</t>
  </si>
  <si>
    <t>aus Straßenhieb Frühsommer 2025, daher Rabatte!</t>
  </si>
  <si>
    <t>Saalöffnung und Ausgabe der Bieternummern ab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</si>
</sst>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"/>
    <numFmt numFmtId="166" formatCode="#,##0\ &quot;€&quot;"/>
    <numFmt numFmtId="167" formatCode="#,##0.00\ &quot;€&quot;"/>
    <numFmt numFmtId="168" formatCode="#,##0.0\ &quot;€&quot;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66" fontId="0" fillId="0" borderId="0" xfId="0" applyNumberFormat="1"/>
    <xf numFmtId="166" fontId="3" fillId="0" borderId="0" xfId="0" applyNumberFormat="1" applyFont="1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2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166" fontId="6" fillId="0" borderId="0" xfId="0" applyNumberFormat="1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166" fontId="7" fillId="0" borderId="0" xfId="0" applyNumberFormat="1" applyFont="1"/>
    <xf numFmtId="1" fontId="2" fillId="0" borderId="0" xfId="0" applyNumberFormat="1" applyFont="1" applyAlignment="1">
      <alignment horizontal="center"/>
    </xf>
    <xf numFmtId="1" fontId="8" fillId="0" borderId="0" xfId="1" applyNumberFormat="1" applyFont="1" applyBorder="1" applyAlignment="1">
      <alignment horizontal="center"/>
    </xf>
    <xf numFmtId="167" fontId="2" fillId="0" borderId="0" xfId="0" applyNumberFormat="1" applyFont="1"/>
    <xf numFmtId="167" fontId="5" fillId="0" borderId="0" xfId="0" applyNumberFormat="1" applyFont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textRotation="90" wrapText="1"/>
    </xf>
    <xf numFmtId="0" fontId="5" fillId="2" borderId="3" xfId="0" applyFont="1" applyFill="1" applyBorder="1"/>
    <xf numFmtId="0" fontId="6" fillId="2" borderId="3" xfId="0" applyFont="1" applyFill="1" applyBorder="1"/>
    <xf numFmtId="0" fontId="2" fillId="2" borderId="3" xfId="0" applyFont="1" applyFill="1" applyBorder="1"/>
    <xf numFmtId="166" fontId="2" fillId="2" borderId="4" xfId="0" applyNumberFormat="1" applyFont="1" applyFill="1" applyBorder="1" applyAlignment="1">
      <alignment wrapText="1"/>
    </xf>
    <xf numFmtId="166" fontId="2" fillId="2" borderId="4" xfId="0" applyNumberFormat="1" applyFont="1" applyFill="1" applyBorder="1"/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164" fontId="2" fillId="2" borderId="4" xfId="0" applyNumberFormat="1" applyFont="1" applyFill="1" applyBorder="1" applyAlignment="1">
      <alignment textRotation="90"/>
    </xf>
    <xf numFmtId="0" fontId="5" fillId="2" borderId="4" xfId="0" applyFont="1" applyFill="1" applyBorder="1"/>
    <xf numFmtId="0" fontId="5" fillId="2" borderId="4" xfId="0" applyFont="1" applyFill="1" applyBorder="1" applyAlignment="1">
      <alignment textRotation="90" wrapText="1"/>
    </xf>
    <xf numFmtId="0" fontId="2" fillId="2" borderId="4" xfId="0" applyFont="1" applyFill="1" applyBorder="1"/>
    <xf numFmtId="166" fontId="6" fillId="2" borderId="4" xfId="0" applyNumberFormat="1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textRotation="90" wrapText="1"/>
    </xf>
    <xf numFmtId="164" fontId="2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6" fillId="0" borderId="0" xfId="0" applyFont="1"/>
    <xf numFmtId="1" fontId="2" fillId="0" borderId="2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vertical="top"/>
    </xf>
    <xf numFmtId="166" fontId="5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167" fontId="5" fillId="0" borderId="2" xfId="0" applyNumberFormat="1" applyFont="1" applyBorder="1" applyAlignment="1">
      <alignment vertical="top"/>
    </xf>
    <xf numFmtId="168" fontId="5" fillId="0" borderId="0" xfId="0" applyNumberFormat="1" applyFont="1"/>
    <xf numFmtId="164" fontId="5" fillId="0" borderId="2" xfId="0" applyNumberFormat="1" applyFont="1" applyBorder="1" applyAlignment="1">
      <alignment vertical="top"/>
    </xf>
    <xf numFmtId="166" fontId="2" fillId="2" borderId="3" xfId="0" applyNumberFormat="1" applyFont="1" applyFill="1" applyBorder="1" applyAlignment="1">
      <alignment wrapText="1"/>
    </xf>
    <xf numFmtId="164" fontId="6" fillId="0" borderId="0" xfId="0" applyNumberFormat="1" applyFont="1"/>
    <xf numFmtId="167" fontId="6" fillId="0" borderId="0" xfId="0" applyNumberFormat="1" applyFont="1"/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77"/>
  <sheetViews>
    <sheetView tabSelected="1" topLeftCell="A33" zoomScaleNormal="100" workbookViewId="0">
      <selection activeCell="K39" sqref="K39"/>
    </sheetView>
  </sheetViews>
  <sheetFormatPr baseColWidth="10" defaultRowHeight="12.75" x14ac:dyDescent="0.2"/>
  <cols>
    <col min="1" max="1" width="5" style="4" customWidth="1"/>
    <col min="2" max="2" width="4" style="12" customWidth="1"/>
    <col min="3" max="3" width="8.140625" style="4" customWidth="1"/>
    <col min="4" max="4" width="7.42578125" style="5" customWidth="1"/>
    <col min="5" max="5" width="7.28515625" style="9" customWidth="1"/>
    <col min="6" max="7" width="3.85546875" style="9" customWidth="1"/>
    <col min="8" max="8" width="19.7109375" style="9" customWidth="1"/>
    <col min="9" max="9" width="8.42578125" style="13" customWidth="1"/>
    <col min="10" max="10" width="4.42578125" style="17" customWidth="1"/>
    <col min="11" max="11" width="6.85546875" style="6" customWidth="1"/>
    <col min="12" max="12" width="9.140625" style="15" customWidth="1"/>
    <col min="13" max="13" width="3.42578125" style="15" customWidth="1"/>
    <col min="14" max="14" width="12" style="9" customWidth="1"/>
    <col min="15" max="16384" width="11.42578125" style="9"/>
  </cols>
  <sheetData>
    <row r="1" spans="1:14" s="4" customFormat="1" x14ac:dyDescent="0.2">
      <c r="A1" s="4" t="s">
        <v>1</v>
      </c>
      <c r="B1" s="12"/>
      <c r="D1" s="5"/>
      <c r="I1" s="16"/>
      <c r="J1" s="17"/>
      <c r="K1" s="6"/>
      <c r="L1" s="6"/>
      <c r="M1" s="6"/>
    </row>
    <row r="2" spans="1:14" s="4" customFormat="1" x14ac:dyDescent="0.2">
      <c r="A2" s="4" t="s">
        <v>33</v>
      </c>
      <c r="B2" s="12"/>
      <c r="D2" s="5"/>
      <c r="I2" s="16"/>
      <c r="J2" s="17"/>
      <c r="K2" s="6"/>
      <c r="L2" s="6"/>
      <c r="M2" s="6"/>
    </row>
    <row r="3" spans="1:14" s="4" customFormat="1" x14ac:dyDescent="0.2">
      <c r="A3" s="4" t="s">
        <v>54</v>
      </c>
      <c r="B3" s="12"/>
      <c r="D3" s="5"/>
      <c r="I3" s="16"/>
      <c r="J3" s="17"/>
      <c r="K3" s="6"/>
      <c r="L3" s="6"/>
      <c r="M3" s="6"/>
    </row>
    <row r="4" spans="1:14" s="4" customFormat="1" x14ac:dyDescent="0.2">
      <c r="A4" s="4" t="s">
        <v>19</v>
      </c>
      <c r="B4" s="12"/>
      <c r="D4" s="5"/>
      <c r="I4" s="16"/>
      <c r="J4" s="17"/>
      <c r="K4" s="6"/>
      <c r="L4" s="6"/>
      <c r="M4" s="6"/>
    </row>
    <row r="5" spans="1:14" s="4" customFormat="1" x14ac:dyDescent="0.2">
      <c r="B5" s="12"/>
      <c r="D5" s="5"/>
      <c r="I5" s="16"/>
      <c r="J5" s="17"/>
      <c r="K5" s="6"/>
      <c r="L5" s="6"/>
      <c r="M5" s="6"/>
    </row>
    <row r="6" spans="1:14" s="4" customFormat="1" x14ac:dyDescent="0.2">
      <c r="A6" s="4" t="s">
        <v>3</v>
      </c>
      <c r="B6" s="12"/>
      <c r="D6" s="5"/>
      <c r="I6" s="16"/>
      <c r="J6" s="17"/>
      <c r="K6" s="6"/>
      <c r="L6" s="6"/>
      <c r="M6" s="6"/>
    </row>
    <row r="7" spans="1:14" s="4" customFormat="1" x14ac:dyDescent="0.2">
      <c r="A7" s="4" t="s">
        <v>11</v>
      </c>
      <c r="B7" s="12"/>
      <c r="D7" s="5"/>
      <c r="I7" s="16"/>
      <c r="J7" s="17"/>
      <c r="K7" s="6"/>
      <c r="L7" s="6"/>
      <c r="M7" s="6"/>
    </row>
    <row r="8" spans="1:14" s="4" customFormat="1" x14ac:dyDescent="0.2">
      <c r="B8" s="12"/>
      <c r="D8" s="5"/>
      <c r="I8" s="18"/>
      <c r="J8" s="18"/>
      <c r="K8" s="18"/>
      <c r="L8" s="18"/>
      <c r="M8" s="18"/>
    </row>
    <row r="9" spans="1:14" s="4" customFormat="1" x14ac:dyDescent="0.2">
      <c r="A9" s="4" t="s">
        <v>15</v>
      </c>
      <c r="B9" s="12"/>
      <c r="D9" s="5"/>
      <c r="I9" s="16"/>
      <c r="J9" s="17"/>
      <c r="K9" s="6"/>
      <c r="L9" s="6"/>
      <c r="M9" s="6"/>
    </row>
    <row r="10" spans="1:14" s="4" customFormat="1" x14ac:dyDescent="0.2">
      <c r="A10" s="4" t="s">
        <v>12</v>
      </c>
      <c r="B10" s="12"/>
      <c r="D10" s="5"/>
      <c r="I10" s="16"/>
      <c r="J10" s="17"/>
      <c r="K10" s="6"/>
      <c r="L10" s="6"/>
      <c r="M10" s="6"/>
    </row>
    <row r="11" spans="1:14" s="4" customFormat="1" x14ac:dyDescent="0.2">
      <c r="B11" s="12"/>
      <c r="D11" s="5"/>
      <c r="I11" s="16"/>
      <c r="J11" s="17"/>
      <c r="K11" s="6"/>
      <c r="L11" s="6"/>
      <c r="M11" s="6"/>
    </row>
    <row r="12" spans="1:14" s="4" customFormat="1" x14ac:dyDescent="0.2">
      <c r="A12" s="4" t="s">
        <v>48</v>
      </c>
      <c r="D12" s="5"/>
      <c r="N12" s="19"/>
    </row>
    <row r="13" spans="1:14" s="47" customFormat="1" x14ac:dyDescent="0.2">
      <c r="A13" s="47" t="s">
        <v>32</v>
      </c>
      <c r="D13" s="56"/>
      <c r="N13" s="57"/>
    </row>
    <row r="14" spans="1:14" x14ac:dyDescent="0.2">
      <c r="A14" s="4" t="s">
        <v>22</v>
      </c>
      <c r="B14" s="4"/>
      <c r="C14" s="9"/>
      <c r="I14" s="9"/>
      <c r="J14" s="9"/>
      <c r="K14" s="9"/>
      <c r="L14" s="9"/>
      <c r="M14" s="9"/>
      <c r="N14" s="20"/>
    </row>
    <row r="15" spans="1:14" ht="51.75" customHeight="1" thickBot="1" x14ac:dyDescent="0.25">
      <c r="A15" s="21" t="s">
        <v>23</v>
      </c>
      <c r="B15" s="22" t="s">
        <v>24</v>
      </c>
      <c r="C15" s="23" t="s">
        <v>25</v>
      </c>
      <c r="D15" s="55" t="s">
        <v>4</v>
      </c>
      <c r="E15" s="58" t="s">
        <v>26</v>
      </c>
      <c r="F15" s="59"/>
      <c r="G15" s="59"/>
      <c r="H15" s="60"/>
      <c r="I15" s="24" t="s">
        <v>28</v>
      </c>
      <c r="J15" s="25"/>
      <c r="K15" s="25"/>
      <c r="L15" s="26"/>
      <c r="M15" s="27"/>
      <c r="N15" s="20"/>
    </row>
    <row r="16" spans="1:14" x14ac:dyDescent="0.2">
      <c r="A16" s="10">
        <v>601</v>
      </c>
      <c r="B16" s="10" t="s">
        <v>27</v>
      </c>
      <c r="C16" s="8">
        <v>6</v>
      </c>
      <c r="D16" s="10">
        <v>120</v>
      </c>
      <c r="E16" s="8" t="s">
        <v>34</v>
      </c>
      <c r="F16" s="30"/>
      <c r="G16" s="30"/>
      <c r="H16" s="30"/>
      <c r="I16" s="30"/>
      <c r="J16" s="30"/>
      <c r="K16" s="31"/>
      <c r="L16" s="30"/>
      <c r="M16" s="30"/>
      <c r="N16" s="20"/>
    </row>
    <row r="17" spans="1:14" x14ac:dyDescent="0.2">
      <c r="A17" s="10">
        <v>602</v>
      </c>
      <c r="B17" s="10" t="s">
        <v>27</v>
      </c>
      <c r="C17" s="8">
        <v>3</v>
      </c>
      <c r="D17" s="10">
        <v>90</v>
      </c>
      <c r="E17" s="8" t="s">
        <v>34</v>
      </c>
      <c r="F17" s="30"/>
      <c r="G17" s="30"/>
      <c r="H17" s="30"/>
      <c r="I17" s="30"/>
      <c r="J17" s="30"/>
      <c r="K17" s="32"/>
      <c r="L17" s="30"/>
      <c r="M17" s="30"/>
      <c r="N17" s="20"/>
    </row>
    <row r="18" spans="1:14" x14ac:dyDescent="0.2">
      <c r="A18" s="10">
        <v>603</v>
      </c>
      <c r="B18" s="10" t="s">
        <v>27</v>
      </c>
      <c r="C18" s="8">
        <v>2.5</v>
      </c>
      <c r="D18" s="10">
        <v>80</v>
      </c>
      <c r="E18" s="8" t="s">
        <v>35</v>
      </c>
      <c r="F18" s="30"/>
      <c r="G18" s="30"/>
      <c r="H18" s="30"/>
      <c r="I18" s="30"/>
      <c r="J18" s="30"/>
      <c r="K18" s="32"/>
      <c r="L18" s="30"/>
      <c r="M18" s="30"/>
      <c r="N18" s="20"/>
    </row>
    <row r="19" spans="1:14" x14ac:dyDescent="0.2">
      <c r="A19" s="10">
        <v>604</v>
      </c>
      <c r="B19" s="10" t="s">
        <v>27</v>
      </c>
      <c r="C19" s="8">
        <v>2.5</v>
      </c>
      <c r="D19" s="10">
        <v>80</v>
      </c>
      <c r="E19" s="8" t="s">
        <v>34</v>
      </c>
      <c r="F19" s="30"/>
      <c r="G19" s="30"/>
      <c r="H19" s="30"/>
      <c r="I19" s="30"/>
      <c r="J19" s="30"/>
      <c r="K19" s="31"/>
      <c r="L19" s="30"/>
      <c r="M19" s="30"/>
      <c r="N19" s="20"/>
    </row>
    <row r="20" spans="1:14" x14ac:dyDescent="0.2">
      <c r="A20" s="10">
        <v>605</v>
      </c>
      <c r="B20" s="10" t="s">
        <v>27</v>
      </c>
      <c r="C20" s="8">
        <v>1.5</v>
      </c>
      <c r="D20" s="10">
        <v>30</v>
      </c>
      <c r="E20" s="8" t="s">
        <v>36</v>
      </c>
      <c r="F20" s="30"/>
      <c r="G20" s="30"/>
      <c r="H20" s="30"/>
      <c r="I20" s="30"/>
      <c r="J20" s="30"/>
      <c r="K20" s="32"/>
      <c r="L20" s="30"/>
      <c r="M20" s="30"/>
      <c r="N20" s="20"/>
    </row>
    <row r="21" spans="1:14" x14ac:dyDescent="0.2">
      <c r="A21" s="10">
        <v>606</v>
      </c>
      <c r="B21" s="10" t="s">
        <v>27</v>
      </c>
      <c r="C21" s="8">
        <v>2.5</v>
      </c>
      <c r="D21" s="10">
        <v>80</v>
      </c>
      <c r="E21" s="8" t="s">
        <v>35</v>
      </c>
      <c r="F21" s="30"/>
      <c r="G21" s="30"/>
      <c r="H21" s="30"/>
      <c r="I21" s="30"/>
      <c r="J21" s="30"/>
      <c r="K21" s="32"/>
      <c r="L21" s="30"/>
      <c r="M21" s="30"/>
      <c r="N21" s="20"/>
    </row>
    <row r="22" spans="1:14" x14ac:dyDescent="0.2">
      <c r="A22" s="10">
        <v>607</v>
      </c>
      <c r="B22" s="10" t="s">
        <v>27</v>
      </c>
      <c r="C22" s="8">
        <v>2.5</v>
      </c>
      <c r="D22" s="10">
        <v>80</v>
      </c>
      <c r="E22" s="8" t="s">
        <v>35</v>
      </c>
      <c r="F22" s="30"/>
      <c r="G22" s="30"/>
      <c r="H22" s="30"/>
      <c r="I22" s="30"/>
      <c r="J22" s="30"/>
      <c r="K22" s="31"/>
      <c r="L22" s="30"/>
      <c r="M22" s="30"/>
      <c r="N22" s="20"/>
    </row>
    <row r="23" spans="1:14" x14ac:dyDescent="0.2">
      <c r="A23" s="10">
        <v>608</v>
      </c>
      <c r="B23" s="10" t="s">
        <v>27</v>
      </c>
      <c r="C23" s="8">
        <v>2.5</v>
      </c>
      <c r="D23" s="10">
        <v>80</v>
      </c>
      <c r="E23" s="8" t="s">
        <v>35</v>
      </c>
      <c r="F23" s="30"/>
      <c r="G23" s="30"/>
      <c r="H23" s="30"/>
      <c r="I23" s="30"/>
      <c r="J23" s="30"/>
      <c r="K23" s="32"/>
      <c r="L23" s="30"/>
      <c r="M23" s="30"/>
      <c r="N23" s="20"/>
    </row>
    <row r="24" spans="1:14" x14ac:dyDescent="0.2">
      <c r="A24" s="10">
        <v>609</v>
      </c>
      <c r="B24" s="10" t="s">
        <v>37</v>
      </c>
      <c r="C24" s="8">
        <v>2.5</v>
      </c>
      <c r="D24" s="10">
        <v>75</v>
      </c>
      <c r="E24" s="8" t="s">
        <v>38</v>
      </c>
      <c r="F24" s="30"/>
      <c r="G24" s="30"/>
      <c r="H24" s="30"/>
      <c r="I24" s="30"/>
      <c r="J24" s="30"/>
      <c r="K24" s="32"/>
      <c r="L24" s="30"/>
      <c r="M24" s="30"/>
      <c r="N24" s="20"/>
    </row>
    <row r="25" spans="1:14" x14ac:dyDescent="0.2">
      <c r="A25" s="10">
        <v>610</v>
      </c>
      <c r="B25" s="10" t="s">
        <v>27</v>
      </c>
      <c r="C25" s="8">
        <v>5</v>
      </c>
      <c r="D25" s="10">
        <v>75</v>
      </c>
      <c r="E25" s="8" t="s">
        <v>39</v>
      </c>
      <c r="F25" s="30"/>
      <c r="G25" s="30"/>
      <c r="H25" s="30"/>
      <c r="I25" s="30"/>
      <c r="J25" s="30"/>
      <c r="K25" s="31"/>
      <c r="L25" s="30"/>
      <c r="M25" s="30"/>
      <c r="N25" s="20"/>
    </row>
    <row r="26" spans="1:14" x14ac:dyDescent="0.2">
      <c r="A26" s="10">
        <v>611</v>
      </c>
      <c r="B26" s="10" t="s">
        <v>27</v>
      </c>
      <c r="C26" s="8">
        <v>2.5</v>
      </c>
      <c r="D26" s="10">
        <v>80</v>
      </c>
      <c r="E26" s="8" t="s">
        <v>40</v>
      </c>
      <c r="F26" s="30"/>
      <c r="G26" s="30"/>
      <c r="H26" s="30"/>
      <c r="I26" s="30"/>
      <c r="J26" s="30"/>
      <c r="K26" s="32"/>
      <c r="L26" s="30"/>
      <c r="M26" s="30"/>
      <c r="N26" s="20"/>
    </row>
    <row r="27" spans="1:14" x14ac:dyDescent="0.2">
      <c r="A27" s="10">
        <v>612</v>
      </c>
      <c r="B27" s="10" t="s">
        <v>27</v>
      </c>
      <c r="C27" s="8">
        <v>1</v>
      </c>
      <c r="D27" s="10">
        <v>40</v>
      </c>
      <c r="E27" s="8" t="s">
        <v>41</v>
      </c>
      <c r="F27" s="30"/>
      <c r="G27" s="30"/>
      <c r="H27" s="30"/>
      <c r="I27" s="30"/>
      <c r="J27" s="30"/>
      <c r="K27" s="32"/>
      <c r="L27" s="30"/>
      <c r="M27" s="30"/>
      <c r="N27" s="20"/>
    </row>
    <row r="28" spans="1:14" x14ac:dyDescent="0.2">
      <c r="A28" s="10">
        <v>613</v>
      </c>
      <c r="B28" s="10" t="s">
        <v>27</v>
      </c>
      <c r="C28" s="8">
        <v>0.5</v>
      </c>
      <c r="D28" s="10">
        <v>15</v>
      </c>
      <c r="E28" s="8" t="s">
        <v>42</v>
      </c>
      <c r="F28" s="30"/>
      <c r="G28" s="30"/>
      <c r="H28" s="30"/>
      <c r="I28" s="30"/>
      <c r="J28" s="30"/>
      <c r="K28" s="31"/>
      <c r="L28" s="30"/>
      <c r="M28" s="30"/>
      <c r="N28" s="20"/>
    </row>
    <row r="29" spans="1:14" x14ac:dyDescent="0.2">
      <c r="A29" s="10">
        <v>614</v>
      </c>
      <c r="B29" s="10" t="s">
        <v>43</v>
      </c>
      <c r="C29" s="8">
        <v>4</v>
      </c>
      <c r="D29" s="10">
        <v>30</v>
      </c>
      <c r="E29" s="8" t="s">
        <v>44</v>
      </c>
      <c r="F29" s="30"/>
      <c r="G29" s="30"/>
      <c r="H29" s="30"/>
      <c r="I29" s="30"/>
      <c r="J29" s="30"/>
      <c r="K29" s="32"/>
      <c r="L29" s="30"/>
      <c r="M29" s="30"/>
      <c r="N29" s="20"/>
    </row>
    <row r="30" spans="1:14" x14ac:dyDescent="0.2">
      <c r="A30" s="10">
        <v>615</v>
      </c>
      <c r="B30" s="10" t="s">
        <v>45</v>
      </c>
      <c r="C30" s="8">
        <v>3</v>
      </c>
      <c r="D30" s="10">
        <v>75</v>
      </c>
      <c r="E30" s="8" t="s">
        <v>46</v>
      </c>
      <c r="F30" s="30"/>
      <c r="G30" s="30"/>
      <c r="H30" s="30"/>
      <c r="I30" s="30"/>
      <c r="J30" s="30"/>
      <c r="K30" s="32"/>
      <c r="L30" s="30"/>
      <c r="M30" s="30"/>
      <c r="N30" s="20"/>
    </row>
    <row r="31" spans="1:14" x14ac:dyDescent="0.2">
      <c r="A31" s="10">
        <v>616</v>
      </c>
      <c r="B31" s="10" t="s">
        <v>21</v>
      </c>
      <c r="C31" s="8">
        <v>0.5</v>
      </c>
      <c r="D31" s="10">
        <v>15</v>
      </c>
      <c r="E31" s="8" t="s">
        <v>47</v>
      </c>
      <c r="F31" s="30"/>
      <c r="G31" s="30"/>
      <c r="H31" s="30"/>
      <c r="I31" s="30"/>
      <c r="J31" s="30"/>
      <c r="K31" s="32"/>
      <c r="L31" s="30"/>
      <c r="M31" s="30"/>
      <c r="N31" s="20"/>
    </row>
    <row r="32" spans="1:14" s="4" customFormat="1" x14ac:dyDescent="0.2">
      <c r="B32" s="12"/>
      <c r="D32" s="5"/>
      <c r="I32" s="16"/>
      <c r="J32" s="17"/>
      <c r="K32" s="6"/>
      <c r="L32" s="6"/>
      <c r="M32" s="6"/>
    </row>
    <row r="33" spans="1:13" s="4" customFormat="1" x14ac:dyDescent="0.2">
      <c r="B33" s="12"/>
      <c r="D33" s="5"/>
      <c r="I33" s="16"/>
      <c r="J33" s="17"/>
      <c r="K33" s="6"/>
      <c r="L33" s="6"/>
      <c r="M33" s="6"/>
    </row>
    <row r="34" spans="1:13" s="4" customFormat="1" x14ac:dyDescent="0.2">
      <c r="A34" s="4" t="s">
        <v>2</v>
      </c>
      <c r="B34" s="33"/>
      <c r="D34" s="5" t="s">
        <v>29</v>
      </c>
      <c r="F34" s="9" t="s">
        <v>52</v>
      </c>
      <c r="G34" s="9"/>
      <c r="H34" s="9"/>
      <c r="I34" s="16"/>
      <c r="J34" s="17"/>
      <c r="K34" s="6"/>
      <c r="L34" s="6"/>
      <c r="M34" s="6"/>
    </row>
    <row r="35" spans="1:13" s="4" customFormat="1" x14ac:dyDescent="0.2">
      <c r="A35" s="4" t="s">
        <v>2</v>
      </c>
      <c r="B35" s="33"/>
      <c r="D35" s="5" t="s">
        <v>50</v>
      </c>
      <c r="F35" s="9" t="s">
        <v>53</v>
      </c>
      <c r="G35" s="9"/>
      <c r="H35" s="9"/>
      <c r="I35" s="16"/>
      <c r="J35" s="17"/>
      <c r="K35" s="6"/>
      <c r="L35" s="6"/>
      <c r="M35" s="6"/>
    </row>
    <row r="36" spans="1:13" x14ac:dyDescent="0.2">
      <c r="A36" s="4" t="s">
        <v>30</v>
      </c>
      <c r="B36" s="33"/>
    </row>
    <row r="37" spans="1:13" ht="46.5" customHeight="1" x14ac:dyDescent="0.2">
      <c r="A37" s="34" t="s">
        <v>10</v>
      </c>
      <c r="B37" s="35" t="s">
        <v>6</v>
      </c>
      <c r="C37" s="34" t="s">
        <v>7</v>
      </c>
      <c r="D37" s="36" t="s">
        <v>13</v>
      </c>
      <c r="E37" s="37" t="s">
        <v>14</v>
      </c>
      <c r="F37" s="38" t="s">
        <v>8</v>
      </c>
      <c r="G37" s="38" t="s">
        <v>9</v>
      </c>
      <c r="H37" s="39" t="s">
        <v>0</v>
      </c>
      <c r="I37" s="40" t="s">
        <v>16</v>
      </c>
      <c r="J37" s="41" t="s">
        <v>5</v>
      </c>
      <c r="K37" s="26" t="s">
        <v>4</v>
      </c>
      <c r="L37" s="26"/>
      <c r="M37" s="27"/>
    </row>
    <row r="38" spans="1:13" x14ac:dyDescent="0.2">
      <c r="A38" s="10">
        <v>148</v>
      </c>
      <c r="B38" s="11">
        <v>90</v>
      </c>
      <c r="C38" s="8" t="str">
        <f t="shared" ref="C38:C49" si="0">T("Buche")</f>
        <v>Buche</v>
      </c>
      <c r="D38" s="42">
        <v>4.8899999999999997</v>
      </c>
      <c r="E38" s="8" t="str">
        <f t="shared" ref="E38:E68" si="1">T("Fm o.R.")</f>
        <v>Fm o.R.</v>
      </c>
      <c r="F38" s="8"/>
      <c r="G38" s="8">
        <v>4</v>
      </c>
      <c r="H38" s="8" t="s">
        <v>49</v>
      </c>
      <c r="I38" s="43">
        <f t="shared" ref="I38" si="2">D38*95</f>
        <v>464.54999999999995</v>
      </c>
      <c r="J38" s="44">
        <v>35</v>
      </c>
      <c r="K38" s="45">
        <v>300</v>
      </c>
      <c r="L38" s="46"/>
      <c r="M38" s="46"/>
    </row>
    <row r="39" spans="1:13" x14ac:dyDescent="0.2">
      <c r="A39" s="10">
        <v>148</v>
      </c>
      <c r="B39" s="11">
        <v>91</v>
      </c>
      <c r="C39" s="8" t="str">
        <f t="shared" si="0"/>
        <v>Buche</v>
      </c>
      <c r="D39" s="42">
        <v>1.07</v>
      </c>
      <c r="E39" s="8" t="str">
        <f t="shared" si="1"/>
        <v>Fm o.R.</v>
      </c>
      <c r="F39" s="8"/>
      <c r="G39" s="8">
        <v>3</v>
      </c>
      <c r="H39" s="8" t="s">
        <v>49</v>
      </c>
      <c r="I39" s="43">
        <f t="shared" ref="I39" si="3">D39*95</f>
        <v>101.65</v>
      </c>
      <c r="J39" s="44">
        <v>10</v>
      </c>
      <c r="K39" s="45">
        <v>90</v>
      </c>
      <c r="L39" s="46"/>
      <c r="M39" s="46"/>
    </row>
    <row r="40" spans="1:13" x14ac:dyDescent="0.2">
      <c r="A40" s="10">
        <v>148</v>
      </c>
      <c r="B40" s="11">
        <v>92</v>
      </c>
      <c r="C40" s="8" t="str">
        <f t="shared" si="0"/>
        <v>Buche</v>
      </c>
      <c r="D40" s="42">
        <v>3.6</v>
      </c>
      <c r="E40" s="8" t="str">
        <f t="shared" si="1"/>
        <v>Fm o.R.</v>
      </c>
      <c r="F40" s="8"/>
      <c r="G40" s="8">
        <v>6</v>
      </c>
      <c r="H40" s="8" t="s">
        <v>49</v>
      </c>
      <c r="I40" s="43">
        <f t="shared" ref="I40" si="4">D40*95</f>
        <v>342</v>
      </c>
      <c r="J40" s="44">
        <v>35</v>
      </c>
      <c r="K40" s="45">
        <f t="shared" ref="K40" si="5">I40*(1-J40/100)</f>
        <v>222.3</v>
      </c>
      <c r="L40" s="46"/>
      <c r="M40" s="46"/>
    </row>
    <row r="41" spans="1:13" x14ac:dyDescent="0.2">
      <c r="A41" s="10">
        <v>150</v>
      </c>
      <c r="B41" s="11">
        <v>1</v>
      </c>
      <c r="C41" s="8" t="str">
        <f t="shared" si="0"/>
        <v>Buche</v>
      </c>
      <c r="D41" s="42">
        <v>2.25</v>
      </c>
      <c r="E41" s="8" t="str">
        <f t="shared" si="1"/>
        <v>Fm o.R.</v>
      </c>
      <c r="F41" s="8"/>
      <c r="G41" s="8">
        <v>7</v>
      </c>
      <c r="H41" s="8" t="str">
        <f>T("Albert--Leibold-Weg")</f>
        <v>Albert--Leibold-Weg</v>
      </c>
      <c r="I41" s="43">
        <f t="shared" ref="I41:I68" si="6">D41*95</f>
        <v>213.75</v>
      </c>
      <c r="J41" s="44"/>
      <c r="K41" s="45">
        <f t="shared" ref="K41" si="7">I41*(1-J41/100)</f>
        <v>213.75</v>
      </c>
      <c r="L41" s="46"/>
      <c r="M41" s="46"/>
    </row>
    <row r="42" spans="1:13" x14ac:dyDescent="0.2">
      <c r="A42" s="10">
        <v>150</v>
      </c>
      <c r="B42" s="11">
        <v>2</v>
      </c>
      <c r="C42" s="8" t="str">
        <f t="shared" si="0"/>
        <v>Buche</v>
      </c>
      <c r="D42" s="42">
        <v>6.58</v>
      </c>
      <c r="E42" s="8" t="str">
        <f t="shared" si="1"/>
        <v>Fm o.R.</v>
      </c>
      <c r="F42" s="8"/>
      <c r="G42" s="8">
        <v>11</v>
      </c>
      <c r="H42" s="8" t="str">
        <f>T("Albert--Leibold-Weg")</f>
        <v>Albert--Leibold-Weg</v>
      </c>
      <c r="I42" s="43">
        <f t="shared" si="6"/>
        <v>625.1</v>
      </c>
      <c r="J42" s="44"/>
      <c r="K42" s="45">
        <f t="shared" ref="K42" si="8">I42*(1-J42/100)</f>
        <v>625.1</v>
      </c>
      <c r="L42" s="46"/>
      <c r="M42" s="46"/>
    </row>
    <row r="43" spans="1:13" x14ac:dyDescent="0.2">
      <c r="A43" s="10">
        <v>150</v>
      </c>
      <c r="B43" s="11">
        <v>3</v>
      </c>
      <c r="C43" s="8" t="str">
        <f t="shared" si="0"/>
        <v>Buche</v>
      </c>
      <c r="D43" s="42">
        <v>9.0299999999999994</v>
      </c>
      <c r="E43" s="8" t="str">
        <f t="shared" si="1"/>
        <v>Fm o.R.</v>
      </c>
      <c r="F43" s="8"/>
      <c r="G43" s="8">
        <v>17</v>
      </c>
      <c r="H43" s="8" t="str">
        <f>T("Albert--Leibold-Weg")</f>
        <v>Albert--Leibold-Weg</v>
      </c>
      <c r="I43" s="43">
        <f t="shared" si="6"/>
        <v>857.84999999999991</v>
      </c>
      <c r="J43" s="44"/>
      <c r="K43" s="45">
        <f t="shared" ref="K43:K68" si="9">I43*(1-J43/100)</f>
        <v>857.84999999999991</v>
      </c>
      <c r="L43" s="46"/>
      <c r="M43" s="46"/>
    </row>
    <row r="44" spans="1:13" x14ac:dyDescent="0.2">
      <c r="A44" s="10">
        <v>150</v>
      </c>
      <c r="B44" s="11">
        <v>4</v>
      </c>
      <c r="C44" s="8" t="str">
        <f t="shared" si="0"/>
        <v>Buche</v>
      </c>
      <c r="D44" s="42">
        <v>1.3</v>
      </c>
      <c r="E44" s="8" t="str">
        <f t="shared" si="1"/>
        <v>Fm o.R.</v>
      </c>
      <c r="F44" s="8"/>
      <c r="G44" s="8">
        <v>2</v>
      </c>
      <c r="H44" s="8" t="str">
        <f>T("Aspenweg")</f>
        <v>Aspenweg</v>
      </c>
      <c r="I44" s="43">
        <f t="shared" si="6"/>
        <v>123.5</v>
      </c>
      <c r="J44" s="44"/>
      <c r="K44" s="45">
        <f t="shared" si="9"/>
        <v>123.5</v>
      </c>
      <c r="L44" s="46"/>
      <c r="M44" s="46"/>
    </row>
    <row r="45" spans="1:13" x14ac:dyDescent="0.2">
      <c r="A45" s="10">
        <v>150</v>
      </c>
      <c r="B45" s="11">
        <v>5</v>
      </c>
      <c r="C45" s="8" t="str">
        <f t="shared" si="0"/>
        <v>Buche</v>
      </c>
      <c r="D45" s="42">
        <v>2.17</v>
      </c>
      <c r="E45" s="8" t="str">
        <f t="shared" si="1"/>
        <v>Fm o.R.</v>
      </c>
      <c r="F45" s="8"/>
      <c r="G45" s="8">
        <v>9</v>
      </c>
      <c r="H45" s="8" t="str">
        <f t="shared" ref="H45:H50" si="10">T("Aspenweg")</f>
        <v>Aspenweg</v>
      </c>
      <c r="I45" s="43">
        <f t="shared" si="6"/>
        <v>206.15</v>
      </c>
      <c r="J45" s="44"/>
      <c r="K45" s="45">
        <v>520</v>
      </c>
      <c r="L45" s="46"/>
      <c r="M45" s="46"/>
    </row>
    <row r="46" spans="1:13" x14ac:dyDescent="0.2">
      <c r="A46" s="10">
        <v>150</v>
      </c>
      <c r="B46" s="11">
        <v>6</v>
      </c>
      <c r="C46" s="8" t="str">
        <f t="shared" si="0"/>
        <v>Buche</v>
      </c>
      <c r="D46" s="42">
        <v>4.7300000000000004</v>
      </c>
      <c r="E46" s="8" t="str">
        <f t="shared" si="1"/>
        <v>Fm o.R.</v>
      </c>
      <c r="F46" s="8"/>
      <c r="G46" s="8">
        <v>10</v>
      </c>
      <c r="H46" s="8" t="str">
        <f t="shared" si="10"/>
        <v>Aspenweg</v>
      </c>
      <c r="I46" s="43">
        <f t="shared" si="6"/>
        <v>449.35</v>
      </c>
      <c r="J46" s="44"/>
      <c r="K46" s="45">
        <f t="shared" si="9"/>
        <v>449.35</v>
      </c>
      <c r="L46" s="46"/>
      <c r="M46" s="46"/>
    </row>
    <row r="47" spans="1:13" x14ac:dyDescent="0.2">
      <c r="A47" s="10">
        <v>150</v>
      </c>
      <c r="B47" s="11">
        <v>7</v>
      </c>
      <c r="C47" s="8" t="str">
        <f t="shared" si="0"/>
        <v>Buche</v>
      </c>
      <c r="D47" s="42">
        <v>5.52</v>
      </c>
      <c r="E47" s="8" t="str">
        <f t="shared" si="1"/>
        <v>Fm o.R.</v>
      </c>
      <c r="F47" s="8"/>
      <c r="G47" s="8">
        <v>7</v>
      </c>
      <c r="H47" s="8" t="str">
        <f t="shared" si="10"/>
        <v>Aspenweg</v>
      </c>
      <c r="I47" s="43">
        <f t="shared" si="6"/>
        <v>524.4</v>
      </c>
      <c r="J47" s="44"/>
      <c r="K47" s="45">
        <f t="shared" si="9"/>
        <v>524.4</v>
      </c>
      <c r="L47" s="46"/>
      <c r="M47" s="46"/>
    </row>
    <row r="48" spans="1:13" x14ac:dyDescent="0.2">
      <c r="A48" s="10">
        <v>150</v>
      </c>
      <c r="B48" s="11">
        <v>8</v>
      </c>
      <c r="C48" s="8" t="str">
        <f t="shared" si="0"/>
        <v>Buche</v>
      </c>
      <c r="D48" s="42">
        <v>3.83</v>
      </c>
      <c r="E48" s="8" t="str">
        <f t="shared" si="1"/>
        <v>Fm o.R.</v>
      </c>
      <c r="F48" s="8"/>
      <c r="G48" s="8">
        <v>4</v>
      </c>
      <c r="H48" s="8" t="str">
        <f t="shared" si="10"/>
        <v>Aspenweg</v>
      </c>
      <c r="I48" s="43">
        <f t="shared" si="6"/>
        <v>363.85</v>
      </c>
      <c r="J48" s="44"/>
      <c r="K48" s="45">
        <v>400</v>
      </c>
      <c r="L48" s="46"/>
      <c r="M48" s="46"/>
    </row>
    <row r="49" spans="1:13" x14ac:dyDescent="0.2">
      <c r="A49" s="10">
        <v>150</v>
      </c>
      <c r="B49" s="11">
        <v>9</v>
      </c>
      <c r="C49" s="8" t="str">
        <f t="shared" si="0"/>
        <v>Buche</v>
      </c>
      <c r="D49" s="42">
        <v>5.25</v>
      </c>
      <c r="E49" s="8" t="str">
        <f t="shared" si="1"/>
        <v>Fm o.R.</v>
      </c>
      <c r="F49" s="8"/>
      <c r="G49" s="8">
        <v>7</v>
      </c>
      <c r="H49" s="8" t="str">
        <f t="shared" si="10"/>
        <v>Aspenweg</v>
      </c>
      <c r="I49" s="43">
        <f t="shared" si="6"/>
        <v>498.75</v>
      </c>
      <c r="J49" s="44"/>
      <c r="K49" s="45">
        <f t="shared" si="9"/>
        <v>498.75</v>
      </c>
      <c r="L49" s="46"/>
      <c r="M49" s="46"/>
    </row>
    <row r="50" spans="1:13" x14ac:dyDescent="0.2">
      <c r="A50" s="10">
        <v>150</v>
      </c>
      <c r="B50" s="11">
        <v>10</v>
      </c>
      <c r="C50" s="8" t="str">
        <f>T("Eiche")</f>
        <v>Eiche</v>
      </c>
      <c r="D50" s="42">
        <v>2.31</v>
      </c>
      <c r="E50" s="8" t="str">
        <f t="shared" si="1"/>
        <v>Fm o.R.</v>
      </c>
      <c r="F50" s="8"/>
      <c r="G50" s="8">
        <v>5</v>
      </c>
      <c r="H50" s="8" t="str">
        <f t="shared" si="10"/>
        <v>Aspenweg</v>
      </c>
      <c r="I50" s="43">
        <f t="shared" si="6"/>
        <v>219.45000000000002</v>
      </c>
      <c r="J50" s="44"/>
      <c r="K50" s="45">
        <f t="shared" si="9"/>
        <v>219.45000000000002</v>
      </c>
      <c r="L50" s="46"/>
      <c r="M50" s="46"/>
    </row>
    <row r="51" spans="1:13" x14ac:dyDescent="0.2">
      <c r="A51" s="10">
        <v>150</v>
      </c>
      <c r="B51" s="11">
        <v>11</v>
      </c>
      <c r="C51" s="8" t="str">
        <f t="shared" ref="C51:C60" si="11">T("Buche")</f>
        <v>Buche</v>
      </c>
      <c r="D51" s="42">
        <v>3.93</v>
      </c>
      <c r="E51" s="8" t="str">
        <f t="shared" si="1"/>
        <v>Fm o.R.</v>
      </c>
      <c r="F51" s="8"/>
      <c r="G51" s="8">
        <v>12</v>
      </c>
      <c r="H51" s="8" t="str">
        <f>T("Oberer Habertsauweg")</f>
        <v>Oberer Habertsauweg</v>
      </c>
      <c r="I51" s="43">
        <f t="shared" si="6"/>
        <v>373.35</v>
      </c>
      <c r="J51" s="44"/>
      <c r="K51" s="45">
        <f t="shared" si="9"/>
        <v>373.35</v>
      </c>
      <c r="L51" s="46"/>
      <c r="M51" s="46"/>
    </row>
    <row r="52" spans="1:13" x14ac:dyDescent="0.2">
      <c r="A52" s="10">
        <v>150</v>
      </c>
      <c r="B52" s="11">
        <v>12</v>
      </c>
      <c r="C52" s="8" t="str">
        <f t="shared" si="11"/>
        <v>Buche</v>
      </c>
      <c r="D52" s="42">
        <v>1.73</v>
      </c>
      <c r="E52" s="8" t="str">
        <f t="shared" si="1"/>
        <v>Fm o.R.</v>
      </c>
      <c r="F52" s="8"/>
      <c r="G52" s="8">
        <v>5</v>
      </c>
      <c r="H52" s="8" t="str">
        <f>T("Oberer Habertsauweg")</f>
        <v>Oberer Habertsauweg</v>
      </c>
      <c r="I52" s="43">
        <f t="shared" si="6"/>
        <v>164.35</v>
      </c>
      <c r="J52" s="44"/>
      <c r="K52" s="45">
        <f t="shared" si="9"/>
        <v>164.35</v>
      </c>
      <c r="L52" s="46"/>
      <c r="M52" s="46"/>
    </row>
    <row r="53" spans="1:13" x14ac:dyDescent="0.2">
      <c r="A53" s="10">
        <v>150</v>
      </c>
      <c r="B53" s="11">
        <v>14</v>
      </c>
      <c r="C53" s="8" t="str">
        <f t="shared" si="11"/>
        <v>Buche</v>
      </c>
      <c r="D53" s="42">
        <v>4.75</v>
      </c>
      <c r="E53" s="8" t="str">
        <f t="shared" si="1"/>
        <v>Fm o.R.</v>
      </c>
      <c r="F53" s="8"/>
      <c r="G53" s="8">
        <v>10</v>
      </c>
      <c r="H53" s="8" t="str">
        <f>T("Oberer Habertsauweg")</f>
        <v>Oberer Habertsauweg</v>
      </c>
      <c r="I53" s="43">
        <f t="shared" si="6"/>
        <v>451.25</v>
      </c>
      <c r="J53" s="44"/>
      <c r="K53" s="45">
        <v>450</v>
      </c>
      <c r="L53" s="46"/>
      <c r="M53" s="46"/>
    </row>
    <row r="54" spans="1:13" x14ac:dyDescent="0.2">
      <c r="A54" s="10">
        <v>150</v>
      </c>
      <c r="B54" s="11">
        <v>15</v>
      </c>
      <c r="C54" s="8" t="str">
        <f t="shared" si="11"/>
        <v>Buche</v>
      </c>
      <c r="D54" s="42">
        <v>4.22</v>
      </c>
      <c r="E54" s="8" t="str">
        <f t="shared" si="1"/>
        <v>Fm o.R.</v>
      </c>
      <c r="F54" s="8"/>
      <c r="G54" s="8">
        <v>6</v>
      </c>
      <c r="H54" s="8" t="str">
        <f t="shared" ref="H54:H64" si="12">T("Wengwertweg")</f>
        <v>Wengwertweg</v>
      </c>
      <c r="I54" s="43">
        <f t="shared" si="6"/>
        <v>400.9</v>
      </c>
      <c r="J54" s="44"/>
      <c r="K54" s="45">
        <v>400</v>
      </c>
      <c r="L54" s="46"/>
      <c r="M54" s="46"/>
    </row>
    <row r="55" spans="1:13" s="47" customFormat="1" x14ac:dyDescent="0.2">
      <c r="A55" s="10">
        <v>150</v>
      </c>
      <c r="B55" s="11">
        <v>16</v>
      </c>
      <c r="C55" s="8" t="str">
        <f t="shared" si="11"/>
        <v>Buche</v>
      </c>
      <c r="D55" s="42">
        <v>5.36</v>
      </c>
      <c r="E55" s="8" t="str">
        <f t="shared" si="1"/>
        <v>Fm o.R.</v>
      </c>
      <c r="F55" s="8"/>
      <c r="G55" s="8">
        <v>6</v>
      </c>
      <c r="H55" s="8" t="str">
        <f t="shared" si="12"/>
        <v>Wengwertweg</v>
      </c>
      <c r="I55" s="43">
        <f t="shared" si="6"/>
        <v>509.20000000000005</v>
      </c>
      <c r="J55" s="44"/>
      <c r="K55" s="45">
        <f t="shared" si="9"/>
        <v>509.20000000000005</v>
      </c>
      <c r="L55" s="46"/>
      <c r="M55" s="46"/>
    </row>
    <row r="56" spans="1:13" x14ac:dyDescent="0.2">
      <c r="A56" s="10">
        <v>150</v>
      </c>
      <c r="B56" s="11">
        <v>17</v>
      </c>
      <c r="C56" s="8" t="str">
        <f t="shared" si="11"/>
        <v>Buche</v>
      </c>
      <c r="D56" s="42">
        <v>4.9000000000000004</v>
      </c>
      <c r="E56" s="8" t="str">
        <f t="shared" si="1"/>
        <v>Fm o.R.</v>
      </c>
      <c r="F56" s="8"/>
      <c r="G56" s="8">
        <v>8</v>
      </c>
      <c r="H56" s="8" t="str">
        <f t="shared" si="12"/>
        <v>Wengwertweg</v>
      </c>
      <c r="I56" s="43">
        <f t="shared" si="6"/>
        <v>465.50000000000006</v>
      </c>
      <c r="J56" s="48"/>
      <c r="K56" s="45">
        <f t="shared" si="9"/>
        <v>465.50000000000006</v>
      </c>
      <c r="L56" s="46"/>
      <c r="M56" s="46"/>
    </row>
    <row r="57" spans="1:13" x14ac:dyDescent="0.2">
      <c r="A57" s="10">
        <v>150</v>
      </c>
      <c r="B57" s="11">
        <v>18</v>
      </c>
      <c r="C57" s="8" t="str">
        <f t="shared" si="11"/>
        <v>Buche</v>
      </c>
      <c r="D57" s="42">
        <v>3.17</v>
      </c>
      <c r="E57" s="8" t="str">
        <f t="shared" si="1"/>
        <v>Fm o.R.</v>
      </c>
      <c r="F57" s="8"/>
      <c r="G57" s="8">
        <v>7</v>
      </c>
      <c r="H57" s="8" t="str">
        <f t="shared" si="12"/>
        <v>Wengwertweg</v>
      </c>
      <c r="I57" s="43">
        <f t="shared" si="6"/>
        <v>301.14999999999998</v>
      </c>
      <c r="J57" s="48"/>
      <c r="K57" s="45">
        <v>300</v>
      </c>
      <c r="L57" s="46"/>
      <c r="M57" s="46"/>
    </row>
    <row r="58" spans="1:13" x14ac:dyDescent="0.2">
      <c r="A58" s="10">
        <v>150</v>
      </c>
      <c r="B58" s="11">
        <v>19</v>
      </c>
      <c r="C58" s="8" t="str">
        <f t="shared" si="11"/>
        <v>Buche</v>
      </c>
      <c r="D58" s="42">
        <v>4.3600000000000003</v>
      </c>
      <c r="E58" s="8" t="str">
        <f t="shared" si="1"/>
        <v>Fm o.R.</v>
      </c>
      <c r="F58" s="8"/>
      <c r="G58" s="8">
        <v>8</v>
      </c>
      <c r="H58" s="8" t="str">
        <f t="shared" si="12"/>
        <v>Wengwertweg</v>
      </c>
      <c r="I58" s="43">
        <f t="shared" si="6"/>
        <v>414.20000000000005</v>
      </c>
      <c r="J58" s="48"/>
      <c r="K58" s="45">
        <f t="shared" si="9"/>
        <v>414.20000000000005</v>
      </c>
      <c r="L58" s="46"/>
      <c r="M58" s="46"/>
    </row>
    <row r="59" spans="1:13" x14ac:dyDescent="0.2">
      <c r="A59" s="10">
        <v>150</v>
      </c>
      <c r="B59" s="11">
        <v>20</v>
      </c>
      <c r="C59" s="8" t="str">
        <f t="shared" si="11"/>
        <v>Buche</v>
      </c>
      <c r="D59" s="42">
        <v>3.05</v>
      </c>
      <c r="E59" s="8" t="str">
        <f t="shared" si="1"/>
        <v>Fm o.R.</v>
      </c>
      <c r="F59" s="8"/>
      <c r="G59" s="8">
        <v>9</v>
      </c>
      <c r="H59" s="8" t="str">
        <f t="shared" si="12"/>
        <v>Wengwertweg</v>
      </c>
      <c r="I59" s="43">
        <f t="shared" si="6"/>
        <v>289.75</v>
      </c>
      <c r="J59" s="48"/>
      <c r="K59" s="45">
        <f t="shared" si="9"/>
        <v>289.75</v>
      </c>
      <c r="L59" s="46"/>
      <c r="M59" s="46"/>
    </row>
    <row r="60" spans="1:13" x14ac:dyDescent="0.2">
      <c r="A60" s="10">
        <v>150</v>
      </c>
      <c r="B60" s="11">
        <v>21</v>
      </c>
      <c r="C60" s="8" t="str">
        <f t="shared" si="11"/>
        <v>Buche</v>
      </c>
      <c r="D60" s="42">
        <v>1.69</v>
      </c>
      <c r="E60" s="8" t="str">
        <f t="shared" si="1"/>
        <v>Fm o.R.</v>
      </c>
      <c r="F60" s="8"/>
      <c r="G60" s="8">
        <v>4</v>
      </c>
      <c r="H60" s="8" t="str">
        <f t="shared" si="12"/>
        <v>Wengwertweg</v>
      </c>
      <c r="I60" s="43">
        <f t="shared" si="6"/>
        <v>160.54999999999998</v>
      </c>
      <c r="J60" s="48"/>
      <c r="K60" s="45">
        <v>160</v>
      </c>
      <c r="L60" s="46"/>
      <c r="M60" s="46"/>
    </row>
    <row r="61" spans="1:13" x14ac:dyDescent="0.2">
      <c r="A61" s="10">
        <v>150</v>
      </c>
      <c r="B61" s="11">
        <v>22</v>
      </c>
      <c r="C61" s="8" t="str">
        <f>T("Eiche")</f>
        <v>Eiche</v>
      </c>
      <c r="D61" s="42">
        <v>0.67</v>
      </c>
      <c r="E61" s="8" t="str">
        <f t="shared" si="1"/>
        <v>Fm o.R.</v>
      </c>
      <c r="F61" s="8"/>
      <c r="G61" s="8">
        <v>3</v>
      </c>
      <c r="H61" s="8" t="str">
        <f t="shared" si="12"/>
        <v>Wengwertweg</v>
      </c>
      <c r="I61" s="43">
        <f t="shared" si="6"/>
        <v>63.650000000000006</v>
      </c>
      <c r="J61" s="48"/>
      <c r="K61" s="45">
        <f t="shared" si="9"/>
        <v>63.650000000000006</v>
      </c>
      <c r="L61" s="46"/>
      <c r="M61" s="46"/>
    </row>
    <row r="62" spans="1:13" x14ac:dyDescent="0.2">
      <c r="A62" s="10">
        <v>150</v>
      </c>
      <c r="B62" s="11">
        <v>23</v>
      </c>
      <c r="C62" s="8" t="str">
        <f>T("Buche")</f>
        <v>Buche</v>
      </c>
      <c r="D62" s="42">
        <v>2.12</v>
      </c>
      <c r="E62" s="8" t="str">
        <f t="shared" si="1"/>
        <v>Fm o.R.</v>
      </c>
      <c r="F62" s="8"/>
      <c r="G62" s="8">
        <v>6</v>
      </c>
      <c r="H62" s="8" t="str">
        <f t="shared" si="12"/>
        <v>Wengwertweg</v>
      </c>
      <c r="I62" s="43">
        <f t="shared" si="6"/>
        <v>201.4</v>
      </c>
      <c r="J62" s="48"/>
      <c r="K62" s="45">
        <v>200</v>
      </c>
      <c r="L62" s="46"/>
      <c r="M62" s="46"/>
    </row>
    <row r="63" spans="1:13" x14ac:dyDescent="0.2">
      <c r="A63" s="10">
        <v>150</v>
      </c>
      <c r="B63" s="11">
        <v>25</v>
      </c>
      <c r="C63" s="8" t="s">
        <v>21</v>
      </c>
      <c r="D63" s="42">
        <v>2.16</v>
      </c>
      <c r="E63" s="8" t="str">
        <f t="shared" si="1"/>
        <v>Fm o.R.</v>
      </c>
      <c r="F63" s="8"/>
      <c r="G63" s="8">
        <v>11</v>
      </c>
      <c r="H63" s="8" t="str">
        <f t="shared" si="12"/>
        <v>Wengwertweg</v>
      </c>
      <c r="I63" s="43">
        <f t="shared" si="6"/>
        <v>205.20000000000002</v>
      </c>
      <c r="J63" s="48"/>
      <c r="K63" s="45">
        <f t="shared" si="9"/>
        <v>205.20000000000002</v>
      </c>
      <c r="L63" s="46"/>
      <c r="M63" s="46"/>
    </row>
    <row r="64" spans="1:13" x14ac:dyDescent="0.2">
      <c r="A64" s="10">
        <v>150</v>
      </c>
      <c r="B64" s="11">
        <v>26</v>
      </c>
      <c r="C64" s="8" t="str">
        <f>T("Buche")</f>
        <v>Buche</v>
      </c>
      <c r="D64" s="42">
        <v>4.53</v>
      </c>
      <c r="E64" s="8" t="str">
        <f t="shared" si="1"/>
        <v>Fm o.R.</v>
      </c>
      <c r="F64" s="8"/>
      <c r="G64" s="8">
        <v>8</v>
      </c>
      <c r="H64" s="8" t="str">
        <f t="shared" si="12"/>
        <v>Wengwertweg</v>
      </c>
      <c r="I64" s="43">
        <f t="shared" si="6"/>
        <v>430.35</v>
      </c>
      <c r="J64" s="48"/>
      <c r="K64" s="45">
        <f t="shared" si="9"/>
        <v>430.35</v>
      </c>
      <c r="L64" s="46"/>
      <c r="M64" s="46"/>
    </row>
    <row r="65" spans="1:13" x14ac:dyDescent="0.2">
      <c r="A65" s="10">
        <v>150</v>
      </c>
      <c r="B65" s="11">
        <v>30</v>
      </c>
      <c r="C65" s="8" t="str">
        <f>T("Buche")</f>
        <v>Buche</v>
      </c>
      <c r="D65" s="42">
        <v>2.35</v>
      </c>
      <c r="E65" s="8" t="str">
        <f t="shared" si="1"/>
        <v>Fm o.R.</v>
      </c>
      <c r="F65" s="8"/>
      <c r="G65" s="8">
        <v>6</v>
      </c>
      <c r="H65" s="8" t="str">
        <f>T("Kirschenweg ")</f>
        <v xml:space="preserve">Kirschenweg </v>
      </c>
      <c r="I65" s="43">
        <f t="shared" si="6"/>
        <v>223.25</v>
      </c>
      <c r="J65" s="44"/>
      <c r="K65" s="45">
        <v>300</v>
      </c>
      <c r="L65" s="46"/>
      <c r="M65" s="46"/>
    </row>
    <row r="66" spans="1:13" x14ac:dyDescent="0.2">
      <c r="A66" s="10">
        <v>150</v>
      </c>
      <c r="B66" s="11">
        <v>31</v>
      </c>
      <c r="C66" s="8" t="str">
        <f>T("Eiche")</f>
        <v>Eiche</v>
      </c>
      <c r="D66" s="42">
        <v>4.2699999999999996</v>
      </c>
      <c r="E66" s="8" t="str">
        <f t="shared" si="1"/>
        <v>Fm o.R.</v>
      </c>
      <c r="F66" s="8"/>
      <c r="G66" s="8">
        <v>7</v>
      </c>
      <c r="H66" s="8" t="str">
        <f>T("Kirschenweg ")</f>
        <v xml:space="preserve">Kirschenweg </v>
      </c>
      <c r="I66" s="43">
        <f t="shared" si="6"/>
        <v>405.65</v>
      </c>
      <c r="J66" s="44"/>
      <c r="K66" s="45">
        <f t="shared" si="9"/>
        <v>405.65</v>
      </c>
      <c r="L66" s="46"/>
      <c r="M66" s="46"/>
    </row>
    <row r="67" spans="1:13" x14ac:dyDescent="0.2">
      <c r="A67" s="10">
        <v>150</v>
      </c>
      <c r="B67" s="11">
        <v>32</v>
      </c>
      <c r="C67" s="8" t="s">
        <v>51</v>
      </c>
      <c r="D67" s="42">
        <v>1.22</v>
      </c>
      <c r="E67" s="8" t="str">
        <f t="shared" si="1"/>
        <v>Fm o.R.</v>
      </c>
      <c r="F67" s="8"/>
      <c r="G67" s="8">
        <v>7</v>
      </c>
      <c r="H67" s="8" t="str">
        <f>T("Kirschenweg ")</f>
        <v xml:space="preserve">Kirschenweg </v>
      </c>
      <c r="I67" s="43">
        <f t="shared" si="6"/>
        <v>115.89999999999999</v>
      </c>
      <c r="J67" s="44"/>
      <c r="K67" s="45">
        <f t="shared" si="9"/>
        <v>115.89999999999999</v>
      </c>
      <c r="L67" s="46"/>
      <c r="M67" s="46"/>
    </row>
    <row r="68" spans="1:13" x14ac:dyDescent="0.2">
      <c r="A68" s="10">
        <v>150</v>
      </c>
      <c r="B68" s="11">
        <v>33</v>
      </c>
      <c r="C68" s="10" t="s">
        <v>31</v>
      </c>
      <c r="D68" s="42">
        <v>4.63</v>
      </c>
      <c r="E68" s="8" t="str">
        <f t="shared" si="1"/>
        <v>Fm o.R.</v>
      </c>
      <c r="F68" s="8"/>
      <c r="G68" s="8">
        <v>5</v>
      </c>
      <c r="H68" s="8" t="str">
        <f>T("Kirschenweg ")</f>
        <v xml:space="preserve">Kirschenweg </v>
      </c>
      <c r="I68" s="43">
        <f t="shared" si="6"/>
        <v>439.84999999999997</v>
      </c>
      <c r="J68" s="44">
        <v>30</v>
      </c>
      <c r="K68" s="45">
        <f t="shared" si="9"/>
        <v>307.89499999999998</v>
      </c>
      <c r="L68" s="46"/>
      <c r="M68" s="46"/>
    </row>
    <row r="69" spans="1:13" ht="13.5" thickBot="1" x14ac:dyDescent="0.25">
      <c r="A69" s="51"/>
      <c r="B69" s="28"/>
      <c r="C69" s="29"/>
      <c r="D69" s="54">
        <f>SUM(D41:D68)</f>
        <v>102.07999999999998</v>
      </c>
      <c r="E69" s="29"/>
      <c r="F69" s="29"/>
      <c r="G69" s="29"/>
      <c r="H69" s="29"/>
      <c r="I69" s="49"/>
      <c r="J69" s="48"/>
      <c r="K69" s="50"/>
      <c r="L69" s="52"/>
      <c r="M69" s="52"/>
    </row>
    <row r="70" spans="1:13" x14ac:dyDescent="0.2">
      <c r="A70" s="28" t="s">
        <v>20</v>
      </c>
      <c r="L70" s="53"/>
      <c r="M70" s="53"/>
    </row>
    <row r="72" spans="1:13" x14ac:dyDescent="0.2">
      <c r="A72" s="4" t="s">
        <v>17</v>
      </c>
      <c r="C72" s="9"/>
      <c r="J72" s="14"/>
      <c r="K72" s="15"/>
    </row>
    <row r="73" spans="1:13" x14ac:dyDescent="0.2">
      <c r="A73" s="4" t="s">
        <v>18</v>
      </c>
    </row>
    <row r="77" spans="1:13" x14ac:dyDescent="0.2">
      <c r="C77" s="5"/>
    </row>
  </sheetData>
  <mergeCells count="1">
    <mergeCell ref="E15:H15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&amp;L&amp;8&amp;D
&amp;T&amp;C&amp;08Fachanwendung Holz (Sicht Holzverkauf), Version 0.11</oddHeader>
    <oddFooter>&amp;C&amp;08Benutzer: FBOEER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sqref="A1:IV65536"/>
    </sheetView>
  </sheetViews>
  <sheetFormatPr baseColWidth="10" defaultRowHeight="12.75" x14ac:dyDescent="0.2"/>
  <cols>
    <col min="1" max="3" width="11.42578125" style="4"/>
    <col min="4" max="4" width="11.42578125" style="5"/>
    <col min="6" max="8" width="11.42578125" style="1"/>
    <col min="9" max="9" width="11.42578125" style="3"/>
    <col min="10" max="10" width="11.42578125" style="7"/>
    <col min="11" max="11" width="11.42578125" style="6"/>
    <col min="12" max="12" width="11.4257812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Mitarbeiter der Firma PRO</dc:creator>
  <cp:lastModifiedBy>Boeer, Burkhard</cp:lastModifiedBy>
  <cp:lastPrinted>2025-11-17T13:15:49Z</cp:lastPrinted>
  <dcterms:created xsi:type="dcterms:W3CDTF">1998-02-19T10:49:48Z</dcterms:created>
  <dcterms:modified xsi:type="dcterms:W3CDTF">2025-11-20T10:18:35Z</dcterms:modified>
</cp:coreProperties>
</file>